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55" windowHeight="7995" activeTab="0"/>
  </bookViews>
  <sheets>
    <sheet name="House" sheetId="1" r:id="rId1"/>
  </sheets>
  <definedNames>
    <definedName name="_xlnm.Print_Area" localSheetId="0">'House'!$A$1:$F$20</definedName>
  </definedNames>
  <calcPr fullCalcOnLoad="1"/>
</workbook>
</file>

<file path=xl/sharedStrings.xml><?xml version="1.0" encoding="utf-8"?>
<sst xmlns="http://schemas.openxmlformats.org/spreadsheetml/2006/main" count="16" uniqueCount="16">
  <si>
    <t>Down Payment:</t>
  </si>
  <si>
    <t>Interest Rate:</t>
  </si>
  <si>
    <t>Total Payment Over 30 Years</t>
  </si>
  <si>
    <t>Total Interest Over 30 Years</t>
  </si>
  <si>
    <t>Average Interest Per Year</t>
  </si>
  <si>
    <t>Total Other Fee (Monthly)</t>
  </si>
  <si>
    <t>Mortgage Year</t>
  </si>
  <si>
    <t>House Price</t>
  </si>
  <si>
    <t>Amount Finance</t>
  </si>
  <si>
    <t>Different</t>
  </si>
  <si>
    <r>
      <t>Monthly Property Tax</t>
    </r>
    <r>
      <rPr>
        <sz val="11"/>
        <color indexed="8"/>
        <rFont val="宋体"/>
        <family val="0"/>
      </rPr>
      <t xml:space="preserve"> (1.45% Yearly)</t>
    </r>
  </si>
  <si>
    <t>Total Mortgage Payment Over 30 Years</t>
  </si>
  <si>
    <t>Monthly Property Insurance (0.25% Yearly)</t>
  </si>
  <si>
    <t>Monthly Mortgage Payment</t>
  </si>
  <si>
    <t>Total Monthly Payment</t>
  </si>
  <si>
    <t>Average Interest Per Month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</si>
</sst>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_ "/>
    <numFmt numFmtId="169" formatCode="0.000%"/>
    <numFmt numFmtId="170" formatCode="0_ ;[Red]\-0\ "/>
    <numFmt numFmtId="171" formatCode="0.00;[Red]0.00"/>
    <numFmt numFmtId="172" formatCode="#,##0.00;[Red]#,##0.00"/>
    <numFmt numFmtId="173" formatCode="&quot;$&quot;#,##0.00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169" fontId="0" fillId="2" borderId="10" xfId="0" applyNumberFormat="1" applyFill="1" applyBorder="1" applyAlignment="1" applyProtection="1">
      <alignment vertical="center"/>
      <protection locked="0"/>
    </xf>
    <xf numFmtId="0" fontId="3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2" fontId="0" fillId="2" borderId="10" xfId="0" applyNumberFormat="1" applyFill="1" applyBorder="1" applyAlignment="1" applyProtection="1">
      <alignment vertical="center"/>
      <protection locked="0"/>
    </xf>
    <xf numFmtId="172" fontId="0" fillId="0" borderId="10" xfId="0" applyNumberForma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34" fillId="33" borderId="10" xfId="0" applyNumberFormat="1" applyFont="1" applyFill="1" applyBorder="1" applyAlignment="1" applyProtection="1">
      <alignment vertical="center"/>
      <protection/>
    </xf>
    <xf numFmtId="169" fontId="0" fillId="0" borderId="10" xfId="0" applyNumberForma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172" fontId="34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9.57421875" style="0" customWidth="1"/>
    <col min="2" max="2" width="12.7109375" style="0" customWidth="1"/>
    <col min="3" max="3" width="2.8515625" style="0" customWidth="1"/>
    <col min="4" max="4" width="12.7109375" style="0" customWidth="1"/>
    <col min="5" max="5" width="3.00390625" style="0" customWidth="1"/>
    <col min="6" max="6" width="12.7109375" style="0" customWidth="1"/>
  </cols>
  <sheetData>
    <row r="1" spans="1:6" ht="15">
      <c r="A1" s="4" t="s">
        <v>6</v>
      </c>
      <c r="B1" s="18">
        <v>30</v>
      </c>
      <c r="C1" s="19"/>
      <c r="D1" s="18">
        <v>15</v>
      </c>
      <c r="E1" s="19"/>
      <c r="F1" s="18" t="s">
        <v>9</v>
      </c>
    </row>
    <row r="2" spans="1:6" ht="15">
      <c r="A2" s="5" t="s">
        <v>7</v>
      </c>
      <c r="B2" s="8">
        <v>330000</v>
      </c>
      <c r="D2" s="9">
        <f>B2</f>
        <v>330000</v>
      </c>
      <c r="F2" s="9">
        <f>B2-D2</f>
        <v>0</v>
      </c>
    </row>
    <row r="3" spans="1:6" ht="15">
      <c r="A3" s="1" t="s">
        <v>0</v>
      </c>
      <c r="B3" s="8">
        <v>150000</v>
      </c>
      <c r="D3" s="9">
        <f>B3</f>
        <v>150000</v>
      </c>
      <c r="F3" s="9">
        <f aca="true" t="shared" si="0" ref="F3:F18">B3-D3</f>
        <v>0</v>
      </c>
    </row>
    <row r="4" spans="1:6" ht="15">
      <c r="A4" s="5" t="s">
        <v>8</v>
      </c>
      <c r="B4" s="9">
        <f>B2-B3</f>
        <v>180000</v>
      </c>
      <c r="D4" s="9">
        <f>D2-D3</f>
        <v>180000</v>
      </c>
      <c r="F4" s="9">
        <f t="shared" si="0"/>
        <v>0</v>
      </c>
    </row>
    <row r="5" spans="1:6" ht="15">
      <c r="A5" s="1" t="s">
        <v>1</v>
      </c>
      <c r="B5" s="3">
        <v>0.04125</v>
      </c>
      <c r="C5" s="2"/>
      <c r="D5" s="3">
        <v>0.03875</v>
      </c>
      <c r="F5" s="14">
        <f t="shared" si="0"/>
        <v>0.0025000000000000022</v>
      </c>
    </row>
    <row r="6" spans="1:6" ht="15">
      <c r="A6" s="4" t="s">
        <v>13</v>
      </c>
      <c r="B6" s="10">
        <f>PMT(B5/12,30*12,-B4)</f>
        <v>872.3695184964045</v>
      </c>
      <c r="C6" s="15"/>
      <c r="D6" s="10">
        <f>PMT(D5/12,15*12,-D4)</f>
        <v>1320.1911393895114</v>
      </c>
      <c r="E6" s="19"/>
      <c r="F6" s="20">
        <f t="shared" si="0"/>
        <v>-447.8216208931069</v>
      </c>
    </row>
    <row r="7" spans="1:6" ht="15">
      <c r="A7" s="2"/>
      <c r="B7" s="11"/>
      <c r="C7" s="2"/>
      <c r="F7" s="16"/>
    </row>
    <row r="8" spans="1:6" ht="15">
      <c r="A8" s="5" t="s">
        <v>10</v>
      </c>
      <c r="B8" s="12">
        <f>B2*1.45%/12</f>
        <v>398.75</v>
      </c>
      <c r="D8" s="12">
        <f>B8</f>
        <v>398.75</v>
      </c>
      <c r="F8" s="9">
        <f t="shared" si="0"/>
        <v>0</v>
      </c>
    </row>
    <row r="9" spans="1:6" ht="15">
      <c r="A9" s="5" t="s">
        <v>12</v>
      </c>
      <c r="B9" s="12">
        <f>B2*0.25%/12</f>
        <v>68.75</v>
      </c>
      <c r="D9" s="12">
        <f>B9</f>
        <v>68.75</v>
      </c>
      <c r="F9" s="9">
        <f t="shared" si="0"/>
        <v>0</v>
      </c>
    </row>
    <row r="10" spans="1:6" ht="15">
      <c r="A10" s="6" t="s">
        <v>5</v>
      </c>
      <c r="B10" s="13">
        <f>SUM(B8:B9)</f>
        <v>467.5</v>
      </c>
      <c r="C10" s="19"/>
      <c r="D10" s="10">
        <f>B10</f>
        <v>467.5</v>
      </c>
      <c r="E10" s="19"/>
      <c r="F10" s="20">
        <f t="shared" si="0"/>
        <v>0</v>
      </c>
    </row>
    <row r="11" spans="1:6" ht="15">
      <c r="A11" s="2"/>
      <c r="B11" s="11"/>
      <c r="F11" s="16"/>
    </row>
    <row r="12" spans="1:6" ht="15">
      <c r="A12" s="4" t="s">
        <v>14</v>
      </c>
      <c r="B12" s="10">
        <f>B6+B10</f>
        <v>1339.8695184964045</v>
      </c>
      <c r="C12" s="19"/>
      <c r="D12" s="10">
        <f>D6+D10</f>
        <v>1787.6911393895114</v>
      </c>
      <c r="E12" s="19"/>
      <c r="F12" s="20">
        <f t="shared" si="0"/>
        <v>-447.8216208931069</v>
      </c>
    </row>
    <row r="13" spans="1:6" ht="15">
      <c r="A13" s="2"/>
      <c r="B13" s="11"/>
      <c r="C13" s="2"/>
      <c r="D13" s="2"/>
      <c r="E13" s="2"/>
      <c r="F13" s="17"/>
    </row>
    <row r="14" spans="1:6" ht="15">
      <c r="A14" s="7" t="s">
        <v>11</v>
      </c>
      <c r="B14" s="12">
        <f>B6*12*30</f>
        <v>314053.0266587056</v>
      </c>
      <c r="D14" s="12">
        <f>D6*12*15</f>
        <v>237634.40509011204</v>
      </c>
      <c r="F14" s="9">
        <f t="shared" si="0"/>
        <v>76418.62156859357</v>
      </c>
    </row>
    <row r="15" spans="1:6" ht="15">
      <c r="A15" s="7" t="s">
        <v>2</v>
      </c>
      <c r="B15" s="12">
        <f>B12*12*30</f>
        <v>482353.0266587056</v>
      </c>
      <c r="D15" s="12">
        <f>D14+D10*12*30</f>
        <v>405934.405090112</v>
      </c>
      <c r="F15" s="9">
        <f t="shared" si="0"/>
        <v>76418.6215685936</v>
      </c>
    </row>
    <row r="16" spans="1:6" ht="15">
      <c r="A16" s="5" t="s">
        <v>3</v>
      </c>
      <c r="B16" s="12">
        <f>B14-B4</f>
        <v>134053.0266587056</v>
      </c>
      <c r="D16" s="12">
        <f>D14-D4</f>
        <v>57634.405090112035</v>
      </c>
      <c r="F16" s="9">
        <f t="shared" si="0"/>
        <v>76418.62156859357</v>
      </c>
    </row>
    <row r="17" spans="1:6" ht="15">
      <c r="A17" s="7" t="s">
        <v>4</v>
      </c>
      <c r="B17" s="12">
        <f>B16/30</f>
        <v>4468.434221956853</v>
      </c>
      <c r="D17" s="12">
        <f>D16/15</f>
        <v>3842.293672674136</v>
      </c>
      <c r="F17" s="9">
        <f t="shared" si="0"/>
        <v>626.1405492827175</v>
      </c>
    </row>
    <row r="18" spans="1:6" ht="15">
      <c r="A18" s="7" t="s">
        <v>15</v>
      </c>
      <c r="B18" s="12">
        <f>B17/12</f>
        <v>372.36951849640445</v>
      </c>
      <c r="D18" s="21">
        <f>D17/12</f>
        <v>320.1911393895113</v>
      </c>
      <c r="F18" s="9">
        <f t="shared" si="0"/>
        <v>52.178379106893146</v>
      </c>
    </row>
  </sheetData>
  <sheetProtection password="CE88" sheet="1"/>
  <dataValidations count="1">
    <dataValidation type="whole" operator="greaterThanOrEqual" allowBlank="1" showInputMessage="1" showErrorMessage="1" sqref="B2:B3">
      <formula1>0</formula1>
    </dataValidation>
  </dataValidations>
  <printOptions/>
  <pageMargins left="0.25" right="0.25" top="0.75" bottom="0.75" header="0.3" footer="0.3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dashu</dc:creator>
  <cp:keywords/>
  <dc:description/>
  <cp:lastModifiedBy>ming2k</cp:lastModifiedBy>
  <cp:lastPrinted>2012-03-22T03:00:34Z</cp:lastPrinted>
  <dcterms:created xsi:type="dcterms:W3CDTF">2010-11-07T18:06:12Z</dcterms:created>
  <dcterms:modified xsi:type="dcterms:W3CDTF">2012-03-22T06:42:52Z</dcterms:modified>
  <cp:category/>
  <cp:version/>
  <cp:contentType/>
  <cp:contentStatus/>
</cp:coreProperties>
</file>