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<sst xmlns="http://schemas.openxmlformats.org/spreadsheetml/2006/main" count="22" uniqueCount="22">
  <si>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X</t>
  </si>
  <si>
    <t>Y</t>
  </si>
  <si>
    <t>XY</t>
  </si>
  <si>
    <t>X^2</t>
  </si>
  <si>
    <t>Y^2</t>
  </si>
  <si>
    <t>Total:</t>
  </si>
  <si>
    <t>n =</t>
  </si>
  <si>
    <t>r =</t>
  </si>
  <si>
    <t>b sub 1 =</t>
  </si>
  <si>
    <t>x bar =</t>
  </si>
  <si>
    <t>y bar =</t>
  </si>
  <si>
    <t>b sub 0 =</t>
  </si>
  <si>
    <t>y^=</t>
  </si>
  <si>
    <t>Chapter 10: r, y^</t>
  </si>
  <si>
    <t>r^2 =</t>
  </si>
  <si>
    <t>if x =</t>
  </si>
  <si>
    <t>then y^ =</t>
  </si>
  <si>
    <t>n - a</t>
  </si>
  <si>
    <t>a =</t>
  </si>
  <si>
    <t>Critical Values of the Pearson Correlation Coefficient r</t>
  </si>
  <si>
    <t>critical value =</t>
  </si>
  <si>
    <t>Note: If the absolute value of the linear coefficient is less than the critical value, means there is not a linear correlation, y^ = y bar.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</si>
</sst>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;;;"/>
  </numFmts>
  <fonts count="4">
    <font>
      <sz val="12"/>
      <name val="宋体"/>
      <family val="0"/>
    </font>
    <font>
      <sz val="9"/>
      <name val="宋体"/>
      <family val="0"/>
    </font>
    <font>
      <sz val="8"/>
      <name val="Tahoma"/>
      <family val="2"/>
    </font>
    <font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top" wrapText="1"/>
    </xf>
    <xf numFmtId="177" fontId="0" fillId="0" borderId="0" xfId="0" applyNumberFormat="1" applyAlignment="1">
      <alignment horizontal="left" vertical="center"/>
    </xf>
    <xf numFmtId="178" fontId="3" fillId="0" borderId="0" xfId="0" applyNumberFormat="1" applyFont="1" applyAlignment="1">
      <alignment horizontal="left" vertical="top" wrapText="1"/>
    </xf>
    <xf numFmtId="178" fontId="3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D1" sqref="D1"/>
    </sheetView>
  </sheetViews>
  <sheetFormatPr defaultColWidth="9.00390625" defaultRowHeight="14.25"/>
  <cols>
    <col min="1" max="1" width="10.375" style="0" customWidth="1"/>
    <col min="2" max="3" width="7.625" style="0" customWidth="1"/>
    <col min="4" max="4" width="9.50390625" style="0" customWidth="1"/>
    <col min="5" max="5" width="9.00390625" style="0" customWidth="1"/>
    <col min="6" max="6" width="8.625" style="0" customWidth="1"/>
    <col min="7" max="8" width="7.625" style="0" customWidth="1"/>
    <col min="9" max="9" width="9.75390625" style="1" customWidth="1"/>
    <col min="10" max="10" width="11.50390625" style="0" customWidth="1"/>
    <col min="11" max="11" width="11.25390625" style="0" customWidth="1"/>
    <col min="12" max="16384" width="7.625" style="0" customWidth="1"/>
  </cols>
  <sheetData>
    <row r="1" spans="1:11" ht="14.25">
      <c r="A1" t="s">
        <v>13</v>
      </c>
      <c r="I1" s="11" t="s">
        <v>19</v>
      </c>
      <c r="J1" s="11"/>
      <c r="K1" s="11"/>
    </row>
    <row r="2" spans="9:11" ht="14.25">
      <c r="I2" s="11"/>
      <c r="J2" s="11"/>
      <c r="K2" s="11"/>
    </row>
    <row r="3" spans="2:11" s="3" customFormat="1" ht="14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I3" s="12" t="s">
        <v>17</v>
      </c>
      <c r="J3" s="12">
        <v>0.05</v>
      </c>
      <c r="K3" s="12">
        <v>0.01</v>
      </c>
    </row>
    <row r="4" spans="2:11" ht="14.25">
      <c r="B4" s="6">
        <v>81</v>
      </c>
      <c r="C4" s="6">
        <v>77</v>
      </c>
      <c r="D4" s="5">
        <f>B4*C4</f>
        <v>6237</v>
      </c>
      <c r="E4" s="5">
        <f>B4^2</f>
        <v>6561</v>
      </c>
      <c r="F4" s="5">
        <f>C4^2</f>
        <v>5929</v>
      </c>
      <c r="I4" s="12">
        <v>4</v>
      </c>
      <c r="J4" s="12">
        <v>0.95</v>
      </c>
      <c r="K4" s="12">
        <v>0.999</v>
      </c>
    </row>
    <row r="5" spans="2:11" ht="14.25">
      <c r="B5" s="6">
        <v>84</v>
      </c>
      <c r="C5" s="6">
        <v>64</v>
      </c>
      <c r="D5" s="5">
        <f aca="true" t="shared" si="0" ref="D5:D18">B5*C5</f>
        <v>5376</v>
      </c>
      <c r="E5" s="5">
        <f aca="true" t="shared" si="1" ref="E5:E18">B5^2</f>
        <v>7056</v>
      </c>
      <c r="F5" s="5">
        <f aca="true" t="shared" si="2" ref="F5:F18">C5^2</f>
        <v>4096</v>
      </c>
      <c r="I5" s="12">
        <v>5</v>
      </c>
      <c r="J5" s="12">
        <v>0.878</v>
      </c>
      <c r="K5" s="12">
        <v>0.959</v>
      </c>
    </row>
    <row r="6" spans="2:11" ht="14.25">
      <c r="B6" s="6">
        <v>12</v>
      </c>
      <c r="C6" s="6">
        <v>12</v>
      </c>
      <c r="D6" s="5">
        <f t="shared" si="0"/>
        <v>144</v>
      </c>
      <c r="E6" s="5">
        <f t="shared" si="1"/>
        <v>144</v>
      </c>
      <c r="F6" s="5">
        <f t="shared" si="2"/>
        <v>144</v>
      </c>
      <c r="I6" s="12">
        <v>6</v>
      </c>
      <c r="J6" s="12">
        <v>0.811</v>
      </c>
      <c r="K6" s="12">
        <v>0.917</v>
      </c>
    </row>
    <row r="7" spans="2:11" ht="14.25">
      <c r="B7" s="6">
        <v>125</v>
      </c>
      <c r="C7" s="6">
        <v>85</v>
      </c>
      <c r="D7" s="5">
        <f t="shared" si="0"/>
        <v>10625</v>
      </c>
      <c r="E7" s="5">
        <f t="shared" si="1"/>
        <v>15625</v>
      </c>
      <c r="F7" s="5">
        <f t="shared" si="2"/>
        <v>7225</v>
      </c>
      <c r="I7" s="12">
        <v>7</v>
      </c>
      <c r="J7" s="12">
        <v>0.754</v>
      </c>
      <c r="K7" s="12">
        <v>0.875</v>
      </c>
    </row>
    <row r="8" spans="2:11" ht="14.25">
      <c r="B8" s="6">
        <v>12</v>
      </c>
      <c r="C8" s="6">
        <v>12</v>
      </c>
      <c r="D8" s="5">
        <f t="shared" si="0"/>
        <v>144</v>
      </c>
      <c r="E8" s="5">
        <f t="shared" si="1"/>
        <v>144</v>
      </c>
      <c r="F8" s="5">
        <f t="shared" si="2"/>
        <v>144</v>
      </c>
      <c r="I8" s="12">
        <v>8</v>
      </c>
      <c r="J8" s="12">
        <v>0.707</v>
      </c>
      <c r="K8" s="12">
        <v>0.834</v>
      </c>
    </row>
    <row r="9" spans="2:11" ht="14.25">
      <c r="B9" s="6">
        <v>72</v>
      </c>
      <c r="C9" s="6">
        <v>61</v>
      </c>
      <c r="D9" s="5">
        <f t="shared" si="0"/>
        <v>4392</v>
      </c>
      <c r="E9" s="5">
        <f t="shared" si="1"/>
        <v>5184</v>
      </c>
      <c r="F9" s="5">
        <f t="shared" si="2"/>
        <v>3721</v>
      </c>
      <c r="I9" s="12">
        <v>9</v>
      </c>
      <c r="J9" s="12">
        <v>0.666</v>
      </c>
      <c r="K9" s="12">
        <v>0.798</v>
      </c>
    </row>
    <row r="10" spans="2:11" ht="14.25">
      <c r="B10" s="6">
        <v>113</v>
      </c>
      <c r="C10" s="6">
        <v>70</v>
      </c>
      <c r="D10" s="5">
        <f t="shared" si="0"/>
        <v>7910</v>
      </c>
      <c r="E10" s="5">
        <f t="shared" si="1"/>
        <v>12769</v>
      </c>
      <c r="F10" s="5">
        <f t="shared" si="2"/>
        <v>4900</v>
      </c>
      <c r="I10" s="12">
        <v>10</v>
      </c>
      <c r="J10" s="12">
        <v>0.632</v>
      </c>
      <c r="K10" s="12">
        <v>0.765</v>
      </c>
    </row>
    <row r="11" spans="2:11" ht="14.25">
      <c r="B11" s="6">
        <v>0.2</v>
      </c>
      <c r="C11" s="6">
        <v>0.2</v>
      </c>
      <c r="D11" s="5">
        <f t="shared" si="0"/>
        <v>0.04000000000000001</v>
      </c>
      <c r="E11" s="5">
        <f t="shared" si="1"/>
        <v>0.04000000000000001</v>
      </c>
      <c r="F11" s="5">
        <f t="shared" si="2"/>
        <v>0.04000000000000001</v>
      </c>
      <c r="I11" s="12">
        <v>11</v>
      </c>
      <c r="J11" s="12">
        <v>0.602</v>
      </c>
      <c r="K11" s="12">
        <v>0.735</v>
      </c>
    </row>
    <row r="12" spans="2:11" ht="14.25">
      <c r="B12" s="6"/>
      <c r="C12" s="6"/>
      <c r="D12" s="5">
        <f t="shared" si="0"/>
        <v>0</v>
      </c>
      <c r="E12" s="5">
        <f t="shared" si="1"/>
        <v>0</v>
      </c>
      <c r="F12" s="5">
        <f t="shared" si="2"/>
        <v>0</v>
      </c>
      <c r="I12" s="12">
        <v>12</v>
      </c>
      <c r="J12" s="12">
        <v>0.576</v>
      </c>
      <c r="K12" s="12">
        <v>0.708</v>
      </c>
    </row>
    <row r="13" spans="2:11" ht="14.25">
      <c r="B13" s="6"/>
      <c r="C13" s="6"/>
      <c r="D13" s="5">
        <f t="shared" si="0"/>
        <v>0</v>
      </c>
      <c r="E13" s="5">
        <f t="shared" si="1"/>
        <v>0</v>
      </c>
      <c r="F13" s="5">
        <f t="shared" si="2"/>
        <v>0</v>
      </c>
      <c r="I13" s="12">
        <v>13</v>
      </c>
      <c r="J13" s="12">
        <v>0.553</v>
      </c>
      <c r="K13" s="12">
        <v>0.684</v>
      </c>
    </row>
    <row r="14" spans="2:11" ht="14.25">
      <c r="B14" s="6"/>
      <c r="C14" s="6"/>
      <c r="D14" s="5">
        <f t="shared" si="0"/>
        <v>0</v>
      </c>
      <c r="E14" s="5">
        <f t="shared" si="1"/>
        <v>0</v>
      </c>
      <c r="F14" s="5">
        <f t="shared" si="2"/>
        <v>0</v>
      </c>
      <c r="I14" s="12">
        <v>14</v>
      </c>
      <c r="J14" s="12">
        <v>0.532</v>
      </c>
      <c r="K14" s="12">
        <v>0.661</v>
      </c>
    </row>
    <row r="15" spans="2:11" ht="14.25">
      <c r="B15" s="6"/>
      <c r="C15" s="6"/>
      <c r="D15" s="5">
        <f t="shared" si="0"/>
        <v>0</v>
      </c>
      <c r="E15" s="5">
        <f t="shared" si="1"/>
        <v>0</v>
      </c>
      <c r="F15" s="5">
        <f t="shared" si="2"/>
        <v>0</v>
      </c>
      <c r="I15" s="12">
        <v>15</v>
      </c>
      <c r="J15" s="12">
        <v>0.514</v>
      </c>
      <c r="K15" s="12">
        <v>0.641</v>
      </c>
    </row>
    <row r="16" spans="2:11" ht="14.25">
      <c r="B16" s="6"/>
      <c r="C16" s="6"/>
      <c r="D16" s="5">
        <f t="shared" si="0"/>
        <v>0</v>
      </c>
      <c r="E16" s="5">
        <f t="shared" si="1"/>
        <v>0</v>
      </c>
      <c r="F16" s="5">
        <f t="shared" si="2"/>
        <v>0</v>
      </c>
      <c r="I16" s="12">
        <v>16</v>
      </c>
      <c r="J16" s="12">
        <v>0.497</v>
      </c>
      <c r="K16" s="12">
        <v>0.623</v>
      </c>
    </row>
    <row r="17" spans="2:11" ht="14.25">
      <c r="B17" s="6"/>
      <c r="C17" s="6"/>
      <c r="D17" s="5">
        <f t="shared" si="0"/>
        <v>0</v>
      </c>
      <c r="E17" s="5">
        <f t="shared" si="1"/>
        <v>0</v>
      </c>
      <c r="F17" s="5">
        <f t="shared" si="2"/>
        <v>0</v>
      </c>
      <c r="I17" s="12">
        <v>17</v>
      </c>
      <c r="J17" s="12">
        <v>0.482</v>
      </c>
      <c r="K17" s="12">
        <v>0.606</v>
      </c>
    </row>
    <row r="18" spans="2:11" ht="14.25">
      <c r="B18" s="6"/>
      <c r="C18" s="6"/>
      <c r="D18" s="5">
        <f t="shared" si="0"/>
        <v>0</v>
      </c>
      <c r="E18" s="5">
        <f t="shared" si="1"/>
        <v>0</v>
      </c>
      <c r="F18" s="5">
        <f t="shared" si="2"/>
        <v>0</v>
      </c>
      <c r="I18" s="12">
        <v>18</v>
      </c>
      <c r="J18" s="12">
        <v>0.468</v>
      </c>
      <c r="K18" s="12">
        <v>0.59</v>
      </c>
    </row>
    <row r="19" spans="1:11" ht="14.25">
      <c r="A19" s="1" t="s">
        <v>5</v>
      </c>
      <c r="B19">
        <f>SUM(B4:B18)</f>
        <v>499.2</v>
      </c>
      <c r="C19">
        <f>SUM(C4:C18)</f>
        <v>381.2</v>
      </c>
      <c r="D19">
        <f>SUM(D4:D18)</f>
        <v>34828.04</v>
      </c>
      <c r="E19">
        <f>SUM(E4:E18)</f>
        <v>47483.04</v>
      </c>
      <c r="F19">
        <f>SUM(F4:F18)</f>
        <v>26159.04</v>
      </c>
      <c r="I19" s="12">
        <v>19</v>
      </c>
      <c r="J19" s="12">
        <v>0.456</v>
      </c>
      <c r="K19" s="12">
        <v>0.575</v>
      </c>
    </row>
    <row r="20" spans="1:11" ht="14.25">
      <c r="A20" s="1"/>
      <c r="I20" s="12">
        <v>20</v>
      </c>
      <c r="J20" s="12">
        <v>0.444</v>
      </c>
      <c r="K20" s="12">
        <v>0.561</v>
      </c>
    </row>
    <row r="21" spans="1:11" ht="14.25">
      <c r="A21" s="1" t="s">
        <v>6</v>
      </c>
      <c r="B21" s="2">
        <f>COUNT(B4:B18)</f>
        <v>8</v>
      </c>
      <c r="E21" t="s">
        <v>9</v>
      </c>
      <c r="F21" s="2">
        <f>AVERAGE(B4:B18)</f>
        <v>62.4</v>
      </c>
      <c r="I21" s="12">
        <v>25</v>
      </c>
      <c r="J21" s="12">
        <v>0.396</v>
      </c>
      <c r="K21" s="12">
        <v>0.505</v>
      </c>
    </row>
    <row r="22" spans="1:11" ht="14.25">
      <c r="A22" s="1" t="s">
        <v>7</v>
      </c>
      <c r="B22" s="10">
        <f>(B21*D19-B19*C19)/(SQRT(B21*E19-B19^2)*SQRT(B21*F19-C19^2))</f>
        <v>0.9662217793997407</v>
      </c>
      <c r="C22" s="10"/>
      <c r="E22" t="s">
        <v>10</v>
      </c>
      <c r="F22" s="2">
        <f>AVERAGE(C4:C18)</f>
        <v>47.65</v>
      </c>
      <c r="I22" s="12">
        <v>30</v>
      </c>
      <c r="J22" s="12">
        <v>0.361</v>
      </c>
      <c r="K22" s="12">
        <v>0.463</v>
      </c>
    </row>
    <row r="23" spans="1:11" ht="14.25">
      <c r="A23" s="1" t="s">
        <v>14</v>
      </c>
      <c r="B23" s="10">
        <f>B22^2</f>
        <v>0.9335845269864013</v>
      </c>
      <c r="C23" s="10"/>
      <c r="F23" s="2"/>
      <c r="I23" s="12">
        <v>35</v>
      </c>
      <c r="J23" s="12">
        <v>0.335</v>
      </c>
      <c r="K23" s="12">
        <v>0.43</v>
      </c>
    </row>
    <row r="24" spans="1:11" ht="14.25">
      <c r="A24" s="7" t="s">
        <v>8</v>
      </c>
      <c r="B24" s="10">
        <f>(B21*D19-B19*C19)/(B21*E19-B19^2)</f>
        <v>0.676004839294286</v>
      </c>
      <c r="C24" s="10"/>
      <c r="I24" s="12">
        <v>40</v>
      </c>
      <c r="J24" s="12">
        <v>0.312</v>
      </c>
      <c r="K24" s="12">
        <v>0.402</v>
      </c>
    </row>
    <row r="25" spans="1:11" ht="14.25">
      <c r="A25" s="7" t="s">
        <v>11</v>
      </c>
      <c r="B25" s="10">
        <f>F22-B24*F21</f>
        <v>5.467298028036552</v>
      </c>
      <c r="C25" s="10"/>
      <c r="E25" s="1" t="s">
        <v>18</v>
      </c>
      <c r="F25" s="8">
        <v>0.05</v>
      </c>
      <c r="I25" s="12">
        <v>45</v>
      </c>
      <c r="J25" s="12">
        <v>0.294</v>
      </c>
      <c r="K25" s="12">
        <v>0.378</v>
      </c>
    </row>
    <row r="26" spans="1:11" ht="14.25">
      <c r="A26" s="7" t="s">
        <v>12</v>
      </c>
      <c r="B26" t="str">
        <f>ROUND(B25,3)&amp;" + "&amp;ROUND(B24,3)&amp;"x"</f>
        <v>5.467 + 0.676x</v>
      </c>
      <c r="E26" s="1"/>
      <c r="I26" s="12">
        <v>50</v>
      </c>
      <c r="J26" s="12">
        <v>0.279</v>
      </c>
      <c r="K26" s="12">
        <v>0.361</v>
      </c>
    </row>
    <row r="27" spans="1:11" ht="14.25">
      <c r="A27" s="7" t="s">
        <v>15</v>
      </c>
      <c r="B27" s="8">
        <v>76</v>
      </c>
      <c r="E27" s="1" t="s">
        <v>20</v>
      </c>
      <c r="F27" s="2">
        <f>INDEX(I3:K31,MATCH(B21,I3:I31),MATCH(F25,I3:K3))</f>
        <v>0.707</v>
      </c>
      <c r="I27" s="12">
        <v>60</v>
      </c>
      <c r="J27" s="12">
        <v>0.254</v>
      </c>
      <c r="K27" s="12">
        <v>0.33</v>
      </c>
    </row>
    <row r="28" spans="1:11" ht="14.25">
      <c r="A28" s="7" t="s">
        <v>16</v>
      </c>
      <c r="B28" s="10">
        <f>IF(B22&gt;=F27,B25+B24*B27,F22)</f>
        <v>56.843665814402286</v>
      </c>
      <c r="C28" s="10"/>
      <c r="D28" t="str">
        <f>IF(B22&gt;=F27,"Linear","Non Linear")</f>
        <v>Linear</v>
      </c>
      <c r="I28" s="12">
        <v>70</v>
      </c>
      <c r="J28" s="12">
        <v>0.236</v>
      </c>
      <c r="K28" s="12">
        <v>0.305</v>
      </c>
    </row>
    <row r="29" spans="1:11" ht="55.5" customHeight="1">
      <c r="A29" s="9" t="s">
        <v>21</v>
      </c>
      <c r="B29" s="9"/>
      <c r="C29" s="9"/>
      <c r="D29" s="9"/>
      <c r="E29" s="9"/>
      <c r="F29" s="9"/>
      <c r="I29" s="12">
        <v>80</v>
      </c>
      <c r="J29" s="12">
        <v>0.22</v>
      </c>
      <c r="K29" s="12">
        <v>0.286</v>
      </c>
    </row>
    <row r="30" spans="9:11" ht="14.25">
      <c r="I30" s="12">
        <v>90</v>
      </c>
      <c r="J30" s="12">
        <v>0.207</v>
      </c>
      <c r="K30" s="12">
        <v>0.269</v>
      </c>
    </row>
    <row r="31" spans="9:11" ht="14.25">
      <c r="I31" s="12">
        <v>100</v>
      </c>
      <c r="J31" s="12">
        <v>0.196</v>
      </c>
      <c r="K31" s="12">
        <v>0.256</v>
      </c>
    </row>
  </sheetData>
  <sheetProtection password="CE88" sheet="1" objects="1" scenarios="1"/>
  <mergeCells count="7">
    <mergeCell ref="I1:K2"/>
    <mergeCell ref="A29:F29"/>
    <mergeCell ref="B22:C22"/>
    <mergeCell ref="B24:C24"/>
    <mergeCell ref="B25:C25"/>
    <mergeCell ref="B28:C28"/>
    <mergeCell ref="B23:C23"/>
  </mergeCells>
  <dataValidations count="1">
    <dataValidation type="list" allowBlank="1" showInputMessage="1" showErrorMessage="1" sqref="F25">
      <formula1>"0.05,0.01"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2007-05-09T17:10:07Z</dcterms:created>
  <dcterms:modified xsi:type="dcterms:W3CDTF">2007-05-27T02:50:10Z</dcterms:modified>
  <cp:category/>
  <cp:version/>
  <cp:contentType/>
  <cp:contentStatus/>
</cp:coreProperties>
</file>